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5" windowWidth="18795" windowHeight="8190"/>
  </bookViews>
  <sheets>
    <sheet name="INPUT" sheetId="2" r:id="rId1"/>
    <sheet name="Vekt og balanseskjema" sheetId="1" r:id="rId2"/>
  </sheets>
  <calcPr calcId="144525"/>
</workbook>
</file>

<file path=xl/calcChain.xml><?xml version="1.0" encoding="utf-8"?>
<calcChain xmlns="http://schemas.openxmlformats.org/spreadsheetml/2006/main">
  <c r="E8" i="1" l="1"/>
  <c r="C9" i="1" l="1"/>
  <c r="C12" i="1"/>
  <c r="C10" i="1"/>
  <c r="C11" i="1"/>
  <c r="C13" i="1" l="1"/>
  <c r="E12" i="1"/>
  <c r="E11" i="1"/>
  <c r="E10" i="1"/>
  <c r="E9" i="1"/>
  <c r="E7" i="1"/>
  <c r="E13" i="1" l="1"/>
  <c r="D13" i="1" s="1"/>
</calcChain>
</file>

<file path=xl/sharedStrings.xml><?xml version="1.0" encoding="utf-8"?>
<sst xmlns="http://schemas.openxmlformats.org/spreadsheetml/2006/main" count="26" uniqueCount="25">
  <si>
    <t>Input</t>
  </si>
  <si>
    <t>KG/LTR</t>
  </si>
  <si>
    <t>Pilot</t>
  </si>
  <si>
    <t>Fuel</t>
  </si>
  <si>
    <t>Baggage</t>
  </si>
  <si>
    <t>Station</t>
  </si>
  <si>
    <t>Arm</t>
  </si>
  <si>
    <t>Moment</t>
  </si>
  <si>
    <t>Basic empty weight</t>
  </si>
  <si>
    <t>Takeoff weight &amp; CG</t>
  </si>
  <si>
    <t>LN-FOB</t>
  </si>
  <si>
    <t>Pilot &amp; Front passenger</t>
  </si>
  <si>
    <t>Rear passengers</t>
  </si>
  <si>
    <t>Weight lbs</t>
  </si>
  <si>
    <t>MAX TAKEOFF WEIGHT = 2325 lbs</t>
  </si>
  <si>
    <t>Ramme x</t>
  </si>
  <si>
    <t>Ramme y</t>
  </si>
  <si>
    <t>Utility x</t>
  </si>
  <si>
    <t>Utility y</t>
  </si>
  <si>
    <t>W&amp;B INPUT FORM</t>
  </si>
  <si>
    <t>Instructor / front passenger</t>
  </si>
  <si>
    <t>Baggage (max 90kg)</t>
  </si>
  <si>
    <t>Fuel (i liter)</t>
  </si>
  <si>
    <t>Weight &amp; Balance</t>
  </si>
  <si>
    <t>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</si>
</sst>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33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3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1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1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0" fillId="0" borderId="0" xfId="0"/>
    <xf numFmtId="0" fontId="4" fillId="4" borderId="1" xfId="0" applyFont="1" applyFill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5" fillId="4" borderId="1" xfId="0" applyFont="1" applyFill="1" applyBorder="1"/>
    <xf numFmtId="0" fontId="1" fillId="4" borderId="1" xfId="0" applyFont="1" applyFill="1" applyBorder="1"/>
    <xf numFmtId="0" fontId="1" fillId="3" borderId="1" xfId="0" applyFont="1" applyFill="1" applyBorder="1"/>
    <xf numFmtId="0" fontId="8" fillId="0" borderId="0" xfId="0" applyFont="1"/>
    <xf numFmtId="0" fontId="8" fillId="0" borderId="0" xfId="0" applyFont="1" applyProtection="1">
      <protection locked="0"/>
    </xf>
    <xf numFmtId="0" fontId="2" fillId="3" borderId="3" xfId="0" applyFont="1" applyFill="1" applyBorder="1"/>
    <xf numFmtId="0" fontId="1" fillId="3" borderId="3" xfId="0" applyFont="1" applyFill="1" applyBorder="1"/>
    <xf numFmtId="0" fontId="2" fillId="4" borderId="4" xfId="0" applyFont="1" applyFill="1" applyBorder="1"/>
    <xf numFmtId="0" fontId="1" fillId="4" borderId="5" xfId="0" applyFont="1" applyFill="1" applyBorder="1"/>
    <xf numFmtId="0" fontId="1" fillId="4" borderId="6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4" borderId="7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1" fillId="4" borderId="8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C.G RANGE AND WEIGHT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60325" cap="rnd">
              <a:noFill/>
              <a:round/>
            </a:ln>
          </c:spPr>
          <c:marker>
            <c:symbol val="x"/>
            <c:size val="10"/>
            <c:spPr>
              <a:ln w="38100">
                <a:solidFill>
                  <a:prstClr val="black"/>
                </a:solidFill>
              </a:ln>
            </c:spPr>
          </c:marker>
          <c:xVal>
            <c:numRef>
              <c:f>'Vekt og balanseskjema'!$D$13</c:f>
              <c:numCache>
                <c:formatCode>General</c:formatCode>
                <c:ptCount val="1"/>
                <c:pt idx="0">
                  <c:v>87.136795727636851</c:v>
                </c:pt>
              </c:numCache>
            </c:numRef>
          </c:xVal>
          <c:yVal>
            <c:numRef>
              <c:f>'Vekt og balanseskjema'!$C$13</c:f>
              <c:numCache>
                <c:formatCode>General</c:formatCode>
                <c:ptCount val="1"/>
                <c:pt idx="0">
                  <c:v>1498</c:v>
                </c:pt>
              </c:numCache>
            </c:numRef>
          </c:yVal>
          <c:smooth val="0"/>
        </c:ser>
        <c:ser>
          <c:idx val="1"/>
          <c:order val="1"/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'Vekt og balanseskjema'!$B$21:$B$25</c:f>
              <c:numCache>
                <c:formatCode>General</c:formatCode>
                <c:ptCount val="5"/>
                <c:pt idx="0">
                  <c:v>83</c:v>
                </c:pt>
                <c:pt idx="1">
                  <c:v>83.01</c:v>
                </c:pt>
                <c:pt idx="2">
                  <c:v>87</c:v>
                </c:pt>
                <c:pt idx="3">
                  <c:v>93</c:v>
                </c:pt>
                <c:pt idx="4">
                  <c:v>93.01</c:v>
                </c:pt>
              </c:numCache>
            </c:numRef>
          </c:xVal>
          <c:yVal>
            <c:numRef>
              <c:f>'Vekt og balanseskjema'!$C$21:$C$25</c:f>
              <c:numCache>
                <c:formatCode>General</c:formatCode>
                <c:ptCount val="5"/>
                <c:pt idx="0">
                  <c:v>1200</c:v>
                </c:pt>
                <c:pt idx="1">
                  <c:v>1950</c:v>
                </c:pt>
                <c:pt idx="2">
                  <c:v>2325</c:v>
                </c:pt>
                <c:pt idx="3">
                  <c:v>2325</c:v>
                </c:pt>
                <c:pt idx="4">
                  <c:v>1200</c:v>
                </c:pt>
              </c:numCache>
            </c:numRef>
          </c:yVal>
          <c:smooth val="0"/>
        </c:ser>
        <c:ser>
          <c:idx val="2"/>
          <c:order val="2"/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'Vekt og balanseskjema'!$D$21:$D$24</c:f>
              <c:numCache>
                <c:formatCode>General</c:formatCode>
                <c:ptCount val="4"/>
                <c:pt idx="0">
                  <c:v>83</c:v>
                </c:pt>
                <c:pt idx="1">
                  <c:v>83.01</c:v>
                </c:pt>
                <c:pt idx="2">
                  <c:v>86.5</c:v>
                </c:pt>
                <c:pt idx="3">
                  <c:v>86.5</c:v>
                </c:pt>
              </c:numCache>
            </c:numRef>
          </c:xVal>
          <c:yVal>
            <c:numRef>
              <c:f>'Vekt og balanseskjema'!$E$21:$E$24</c:f>
              <c:numCache>
                <c:formatCode>General</c:formatCode>
                <c:ptCount val="4"/>
                <c:pt idx="0">
                  <c:v>1200</c:v>
                </c:pt>
                <c:pt idx="1">
                  <c:v>1950</c:v>
                </c:pt>
                <c:pt idx="2">
                  <c:v>1950</c:v>
                </c:pt>
                <c:pt idx="3">
                  <c:v>1200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366912"/>
        <c:axId val="199373184"/>
      </c:scatterChart>
      <c:valAx>
        <c:axId val="199366912"/>
        <c:scaling>
          <c:orientation val="minMax"/>
          <c:max val="94"/>
          <c:min val="8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nb-NO" sz="1200"/>
                  <a:t>DATUM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99373184"/>
        <c:crosses val="autoZero"/>
        <c:crossBetween val="midCat"/>
        <c:majorUnit val="1"/>
      </c:valAx>
      <c:valAx>
        <c:axId val="199373184"/>
        <c:scaling>
          <c:orientation val="minMax"/>
          <c:max val="2400"/>
          <c:min val="12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nb-NO" sz="1200"/>
                  <a:t>TAKEOFF</a:t>
                </a:r>
                <a:r>
                  <a:rPr lang="nb-NO" sz="1200" baseline="0"/>
                  <a:t> WEIGHT LBS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99366912"/>
        <c:crosses val="autoZero"/>
        <c:crossBetween val="midCat"/>
        <c:majorUnit val="100"/>
      </c:valAx>
    </c:plotArea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27" footer="0.30000000000000027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0</xdr:row>
      <xdr:rowOff>76199</xdr:rowOff>
    </xdr:from>
    <xdr:to>
      <xdr:col>2</xdr:col>
      <xdr:colOff>400050</xdr:colOff>
      <xdr:row>9</xdr:row>
      <xdr:rowOff>147026</xdr:rowOff>
    </xdr:to>
    <xdr:pic>
      <xdr:nvPicPr>
        <xdr:cNvPr id="2" name="Bilde 1" descr="mini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7825" y="76199"/>
          <a:ext cx="1838325" cy="1785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66672</xdr:colOff>
      <xdr:row>16</xdr:row>
      <xdr:rowOff>95248</xdr:rowOff>
    </xdr:from>
    <xdr:to>
      <xdr:col>6</xdr:col>
      <xdr:colOff>142874</xdr:colOff>
      <xdr:row>38</xdr:row>
      <xdr:rowOff>57149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85725</xdr:colOff>
      <xdr:row>1</xdr:row>
      <xdr:rowOff>9525</xdr:rowOff>
    </xdr:from>
    <xdr:to>
      <xdr:col>1</xdr:col>
      <xdr:colOff>2000250</xdr:colOff>
      <xdr:row>4</xdr:row>
      <xdr:rowOff>9525</xdr:rowOff>
    </xdr:to>
    <xdr:pic>
      <xdr:nvPicPr>
        <xdr:cNvPr id="8" name="Bilde 7" descr="lnfo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6225" y="200025"/>
          <a:ext cx="1914525" cy="12763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1" displayName="Tabell1" ref="B14:C19" totalsRowShown="0" headerRowDxfId="3" dataDxfId="2">
  <tableColumns count="2">
    <tableColumn id="1" name="Input" dataDxfId="1"/>
    <tableColumn id="2" name="KG/LTR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B1:C21"/>
  <sheetViews>
    <sheetView showGridLines="0" tabSelected="1" workbookViewId="0">
      <selection activeCell="C20" sqref="C20"/>
    </sheetView>
  </sheetViews>
  <sheetFormatPr defaultColWidth="11.42578125" defaultRowHeight="15" x14ac:dyDescent="0.25"/>
  <cols>
    <col min="2" max="2" width="34.85546875" bestFit="1" customWidth="1"/>
    <col min="3" max="3" width="16.42578125" customWidth="1"/>
  </cols>
  <sheetData>
    <row r="1" spans="2:3" s="4" customFormat="1" x14ac:dyDescent="0.25"/>
    <row r="7" spans="2:3" s="4" customFormat="1" x14ac:dyDescent="0.25"/>
    <row r="8" spans="2:3" s="4" customFormat="1" x14ac:dyDescent="0.25"/>
    <row r="9" spans="2:3" s="4" customFormat="1" x14ac:dyDescent="0.25"/>
    <row r="10" spans="2:3" s="4" customFormat="1" x14ac:dyDescent="0.25"/>
    <row r="11" spans="2:3" x14ac:dyDescent="0.25">
      <c r="B11" s="18" t="s">
        <v>19</v>
      </c>
      <c r="C11" s="19"/>
    </row>
    <row r="12" spans="2:3" x14ac:dyDescent="0.25">
      <c r="B12" s="19"/>
      <c r="C12" s="19"/>
    </row>
    <row r="13" spans="2:3" x14ac:dyDescent="0.25">
      <c r="B13" s="4"/>
      <c r="C13" s="4"/>
    </row>
    <row r="14" spans="2:3" s="4" customFormat="1" ht="19.5" x14ac:dyDescent="0.3">
      <c r="B14" s="11" t="s">
        <v>0</v>
      </c>
      <c r="C14" s="11" t="s">
        <v>1</v>
      </c>
    </row>
    <row r="15" spans="2:3" s="4" customFormat="1" ht="19.5" x14ac:dyDescent="0.3">
      <c r="B15" s="11" t="s">
        <v>2</v>
      </c>
      <c r="C15" s="12">
        <v>0</v>
      </c>
    </row>
    <row r="16" spans="2:3" ht="19.5" x14ac:dyDescent="0.3">
      <c r="B16" s="11" t="s">
        <v>20</v>
      </c>
      <c r="C16" s="12">
        <v>0</v>
      </c>
    </row>
    <row r="17" spans="2:3" ht="19.5" x14ac:dyDescent="0.3">
      <c r="B17" s="11" t="s">
        <v>12</v>
      </c>
      <c r="C17" s="12">
        <v>0</v>
      </c>
    </row>
    <row r="18" spans="2:3" ht="19.5" x14ac:dyDescent="0.3">
      <c r="B18" s="11" t="s">
        <v>21</v>
      </c>
      <c r="C18" s="12">
        <v>0</v>
      </c>
    </row>
    <row r="19" spans="2:3" ht="19.5" x14ac:dyDescent="0.3">
      <c r="B19" s="11" t="s">
        <v>22</v>
      </c>
      <c r="C19" s="12">
        <v>0</v>
      </c>
    </row>
    <row r="21" spans="2:3" x14ac:dyDescent="0.25">
      <c r="B21" s="6"/>
    </row>
  </sheetData>
  <sheetProtection password="CBF8" sheet="1" objects="1" scenarios="1"/>
  <mergeCells count="1">
    <mergeCell ref="B11:C12"/>
  </mergeCells>
  <pageMargins left="0.7" right="0.7" top="0.78740157499999996" bottom="0.78740157499999996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B2:J25"/>
  <sheetViews>
    <sheetView showGridLines="0" topLeftCell="A6" workbookViewId="0">
      <selection activeCell="I13" sqref="I13"/>
    </sheetView>
  </sheetViews>
  <sheetFormatPr defaultColWidth="11.42578125" defaultRowHeight="15" x14ac:dyDescent="0.25"/>
  <cols>
    <col min="1" max="1" width="2.85546875" customWidth="1"/>
    <col min="2" max="2" width="31.140625" customWidth="1"/>
    <col min="3" max="3" width="15.5703125" customWidth="1"/>
    <col min="4" max="4" width="12.28515625" customWidth="1"/>
    <col min="5" max="5" width="8.140625" customWidth="1"/>
    <col min="6" max="6" width="7.5703125" customWidth="1"/>
    <col min="7" max="7" width="3.5703125" customWidth="1"/>
    <col min="10" max="10" width="20.140625" bestFit="1" customWidth="1"/>
  </cols>
  <sheetData>
    <row r="2" spans="2:10" x14ac:dyDescent="0.25">
      <c r="B2" s="26"/>
      <c r="C2" s="28" t="s">
        <v>23</v>
      </c>
      <c r="D2" s="28"/>
      <c r="E2" s="28"/>
      <c r="F2" s="28"/>
    </row>
    <row r="3" spans="2:10" ht="42.75" customHeight="1" x14ac:dyDescent="0.25">
      <c r="B3" s="26"/>
      <c r="C3" s="28"/>
      <c r="D3" s="28"/>
      <c r="E3" s="28"/>
      <c r="F3" s="28"/>
    </row>
    <row r="4" spans="2:10" ht="42.75" x14ac:dyDescent="0.25">
      <c r="B4" s="26"/>
      <c r="C4" s="27" t="s">
        <v>10</v>
      </c>
      <c r="D4" s="27"/>
      <c r="E4" s="27"/>
      <c r="F4" s="27"/>
      <c r="J4" s="4"/>
    </row>
    <row r="5" spans="2:10" ht="27.75" customHeight="1" x14ac:dyDescent="0.25"/>
    <row r="6" spans="2:10" ht="18.75" x14ac:dyDescent="0.3">
      <c r="B6" s="1" t="s">
        <v>5</v>
      </c>
      <c r="C6" s="1" t="s">
        <v>13</v>
      </c>
      <c r="D6" s="1" t="s">
        <v>6</v>
      </c>
      <c r="E6" s="29" t="s">
        <v>7</v>
      </c>
      <c r="F6" s="30"/>
    </row>
    <row r="7" spans="2:10" s="4" customFormat="1" ht="18.75" x14ac:dyDescent="0.3">
      <c r="B7" s="5" t="s">
        <v>8</v>
      </c>
      <c r="C7" s="8">
        <v>1483</v>
      </c>
      <c r="D7" s="9">
        <v>87.74</v>
      </c>
      <c r="E7" s="21">
        <f t="shared" ref="E7:E12" si="0">C7*D7</f>
        <v>130118.42</v>
      </c>
      <c r="F7" s="22"/>
    </row>
    <row r="8" spans="2:10" s="4" customFormat="1" ht="18.75" x14ac:dyDescent="0.3">
      <c r="B8" s="2" t="s">
        <v>24</v>
      </c>
      <c r="C8" s="10">
        <v>15</v>
      </c>
      <c r="D8" s="10">
        <v>27.5</v>
      </c>
      <c r="E8" s="23">
        <f>C8*D8</f>
        <v>412.5</v>
      </c>
      <c r="F8" s="24"/>
    </row>
    <row r="9" spans="2:10" ht="18.75" x14ac:dyDescent="0.3">
      <c r="B9" s="3" t="s">
        <v>11</v>
      </c>
      <c r="C9" s="9">
        <f>(INPUT!C15+INPUT!C16)*2.205</f>
        <v>0</v>
      </c>
      <c r="D9" s="9">
        <v>80.5</v>
      </c>
      <c r="E9" s="21">
        <f t="shared" si="0"/>
        <v>0</v>
      </c>
      <c r="F9" s="22"/>
    </row>
    <row r="10" spans="2:10" ht="18.75" x14ac:dyDescent="0.3">
      <c r="B10" s="2" t="s">
        <v>12</v>
      </c>
      <c r="C10" s="10">
        <f>INPUT!C17*2.205</f>
        <v>0</v>
      </c>
      <c r="D10" s="10">
        <v>118.1</v>
      </c>
      <c r="E10" s="23">
        <f t="shared" si="0"/>
        <v>0</v>
      </c>
      <c r="F10" s="24"/>
    </row>
    <row r="11" spans="2:10" ht="18.75" x14ac:dyDescent="0.3">
      <c r="B11" s="5" t="s">
        <v>3</v>
      </c>
      <c r="C11" s="8">
        <f>INPUT!C19*1.59</f>
        <v>0</v>
      </c>
      <c r="D11" s="9">
        <v>95</v>
      </c>
      <c r="E11" s="21">
        <f t="shared" si="0"/>
        <v>0</v>
      </c>
      <c r="F11" s="22"/>
    </row>
    <row r="12" spans="2:10" ht="19.5" thickBot="1" x14ac:dyDescent="0.35">
      <c r="B12" s="13" t="s">
        <v>4</v>
      </c>
      <c r="C12" s="14">
        <f>INPUT!C18*2.205</f>
        <v>0</v>
      </c>
      <c r="D12" s="14">
        <v>142.80000000000001</v>
      </c>
      <c r="E12" s="23">
        <f t="shared" si="0"/>
        <v>0</v>
      </c>
      <c r="F12" s="24"/>
    </row>
    <row r="13" spans="2:10" s="4" customFormat="1" ht="19.5" thickBot="1" x14ac:dyDescent="0.35">
      <c r="B13" s="15" t="s">
        <v>9</v>
      </c>
      <c r="C13" s="16">
        <f>SUM(C7:C12)</f>
        <v>1498</v>
      </c>
      <c r="D13" s="17">
        <f>E13/C13</f>
        <v>87.136795727636851</v>
      </c>
      <c r="E13" s="25">
        <f>SUM(E7:E12)</f>
        <v>130530.92</v>
      </c>
      <c r="F13" s="22"/>
    </row>
    <row r="15" spans="2:10" ht="18.75" customHeight="1" x14ac:dyDescent="0.25">
      <c r="B15" s="20" t="s">
        <v>14</v>
      </c>
      <c r="C15" s="20"/>
      <c r="D15" s="20"/>
      <c r="E15" s="20"/>
      <c r="F15" s="20"/>
    </row>
    <row r="16" spans="2:10" x14ac:dyDescent="0.25">
      <c r="B16" s="4"/>
    </row>
    <row r="17" spans="2:5" x14ac:dyDescent="0.25">
      <c r="B17" s="6"/>
      <c r="C17" s="7"/>
      <c r="D17" s="7"/>
      <c r="E17" s="7"/>
    </row>
    <row r="18" spans="2:5" x14ac:dyDescent="0.25">
      <c r="B18" s="6"/>
      <c r="C18" s="6"/>
      <c r="D18" s="6"/>
      <c r="E18" s="6"/>
    </row>
    <row r="19" spans="2:5" x14ac:dyDescent="0.25">
      <c r="B19" s="6"/>
      <c r="C19" s="6"/>
      <c r="D19" s="6"/>
      <c r="E19" s="6"/>
    </row>
    <row r="20" spans="2:5" x14ac:dyDescent="0.25">
      <c r="B20" s="4" t="s">
        <v>15</v>
      </c>
      <c r="C20" s="4" t="s">
        <v>16</v>
      </c>
      <c r="D20" s="4" t="s">
        <v>17</v>
      </c>
      <c r="E20" s="4" t="s">
        <v>18</v>
      </c>
    </row>
    <row r="21" spans="2:5" x14ac:dyDescent="0.25">
      <c r="B21">
        <v>83</v>
      </c>
      <c r="C21">
        <v>1200</v>
      </c>
      <c r="D21">
        <v>83</v>
      </c>
      <c r="E21">
        <v>1200</v>
      </c>
    </row>
    <row r="22" spans="2:5" x14ac:dyDescent="0.25">
      <c r="B22">
        <v>83.01</v>
      </c>
      <c r="C22">
        <v>1950</v>
      </c>
      <c r="D22">
        <v>83.01</v>
      </c>
      <c r="E22">
        <v>1950</v>
      </c>
    </row>
    <row r="23" spans="2:5" x14ac:dyDescent="0.25">
      <c r="B23">
        <v>87</v>
      </c>
      <c r="C23">
        <v>2325</v>
      </c>
      <c r="D23">
        <v>86.5</v>
      </c>
      <c r="E23">
        <v>1950</v>
      </c>
    </row>
    <row r="24" spans="2:5" x14ac:dyDescent="0.25">
      <c r="B24">
        <v>93</v>
      </c>
      <c r="C24">
        <v>2325</v>
      </c>
      <c r="D24">
        <v>86.5</v>
      </c>
      <c r="E24">
        <v>1200</v>
      </c>
    </row>
    <row r="25" spans="2:5" x14ac:dyDescent="0.25">
      <c r="B25">
        <v>93.01</v>
      </c>
      <c r="C25">
        <v>1200</v>
      </c>
    </row>
  </sheetData>
  <sheetProtection password="CBF8" sheet="1" objects="1" scenarios="1"/>
  <mergeCells count="12">
    <mergeCell ref="E9:F9"/>
    <mergeCell ref="B2:B4"/>
    <mergeCell ref="C4:F4"/>
    <mergeCell ref="C2:F3"/>
    <mergeCell ref="E6:F6"/>
    <mergeCell ref="E7:F7"/>
    <mergeCell ref="B15:F15"/>
    <mergeCell ref="E10:F10"/>
    <mergeCell ref="E11:F11"/>
    <mergeCell ref="E12:F12"/>
    <mergeCell ref="E13:F13"/>
    <mergeCell ref="E8:F8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</vt:lpstr>
      <vt:lpstr>Vekt og balanseskjema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</dc:creator>
  <cp:lastModifiedBy>Tommy</cp:lastModifiedBy>
  <cp:lastPrinted>2012-07-12T22:57:29Z</cp:lastPrinted>
  <dcterms:created xsi:type="dcterms:W3CDTF">2012-07-12T19:37:14Z</dcterms:created>
  <dcterms:modified xsi:type="dcterms:W3CDTF">2014-03-11T11:16:31Z</dcterms:modified>
</cp:coreProperties>
</file>